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36" i="3"/>
  <c r="G44" i="3"/>
  <c r="G59" i="3"/>
  <c r="G3" i="2"/>
  <c r="G9" i="3" s="1"/>
  <c r="G4" i="2"/>
  <c r="G5" i="2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K24" i="2" s="1"/>
  <c r="D29" i="4" s="1"/>
  <c r="G25" i="2"/>
  <c r="G31" i="3" s="1"/>
  <c r="G26" i="2"/>
  <c r="G32" i="3" s="1"/>
  <c r="G27" i="2"/>
  <c r="G33" i="3" s="1"/>
  <c r="G28" i="2"/>
  <c r="G29" i="2"/>
  <c r="G35" i="3" s="1"/>
  <c r="G30" i="2"/>
  <c r="G31" i="2"/>
  <c r="G32" i="2"/>
  <c r="K32" i="2" s="1"/>
  <c r="D37" i="4" s="1"/>
  <c r="G33" i="2"/>
  <c r="G39" i="3" s="1"/>
  <c r="G34" i="2"/>
  <c r="G40" i="3" s="1"/>
  <c r="G35" i="2"/>
  <c r="G41" i="3" s="1"/>
  <c r="G36" i="2"/>
  <c r="G37" i="2"/>
  <c r="G43" i="3" s="1"/>
  <c r="G38" i="2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G56" i="2"/>
  <c r="K56" i="2" s="1"/>
  <c r="D61" i="4" s="1"/>
  <c r="G2" i="2"/>
  <c r="J13" i="3"/>
  <c r="J14" i="3"/>
  <c r="J30" i="3"/>
  <c r="J37" i="3"/>
  <c r="J46" i="3"/>
  <c r="J53" i="3"/>
  <c r="J62" i="3"/>
  <c r="J3" i="2"/>
  <c r="J4" i="2"/>
  <c r="J10" i="3" s="1"/>
  <c r="J5" i="2"/>
  <c r="J11" i="3" s="1"/>
  <c r="J6" i="2"/>
  <c r="J12" i="3" s="1"/>
  <c r="J7" i="2"/>
  <c r="J8" i="2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22" i="3" s="1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2" i="2"/>
  <c r="J38" i="3" s="1"/>
  <c r="J33" i="2"/>
  <c r="K33" i="2" s="1"/>
  <c r="D38" i="4" s="1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54" i="3" s="1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48" i="2" l="1"/>
  <c r="D53" i="4" s="1"/>
  <c r="G62" i="3"/>
  <c r="K43" i="2"/>
  <c r="D48" i="4" s="1"/>
  <c r="K27" i="2"/>
  <c r="D32" i="4" s="1"/>
  <c r="J33" i="3"/>
  <c r="G38" i="3"/>
  <c r="K35" i="2"/>
  <c r="D40" i="4" s="1"/>
  <c r="K55" i="2"/>
  <c r="D60" i="4" s="1"/>
  <c r="K47" i="2"/>
  <c r="D52" i="4" s="1"/>
  <c r="K39" i="2"/>
  <c r="D44" i="4" s="1"/>
  <c r="K31" i="2"/>
  <c r="D36" i="4" s="1"/>
  <c r="K23" i="2"/>
  <c r="D28" i="4" s="1"/>
  <c r="K15" i="2"/>
  <c r="D20" i="4" s="1"/>
  <c r="K7" i="2"/>
  <c r="D12" i="4" s="1"/>
  <c r="K25" i="2"/>
  <c r="D30" i="4" s="1"/>
  <c r="K40" i="2"/>
  <c r="D45" i="4" s="1"/>
  <c r="K8" i="2"/>
  <c r="D13" i="4" s="1"/>
  <c r="G30" i="3"/>
  <c r="K53" i="2"/>
  <c r="D58" i="4" s="1"/>
  <c r="K45" i="2"/>
  <c r="D50" i="4" s="1"/>
  <c r="K37" i="2"/>
  <c r="D42" i="4" s="1"/>
  <c r="K29" i="2"/>
  <c r="D34" i="4" s="1"/>
  <c r="K5" i="2"/>
  <c r="D10" i="4" s="1"/>
  <c r="G51" i="3"/>
  <c r="G22" i="3"/>
  <c r="K11" i="2"/>
  <c r="D16" i="4" s="1"/>
  <c r="K51" i="2"/>
  <c r="D56" i="4" s="1"/>
  <c r="K19" i="2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U19" i="2" s="1"/>
  <c r="O20" i="2"/>
  <c r="T20" i="2" s="1"/>
  <c r="U20" i="2" s="1"/>
  <c r="O21" i="2"/>
  <c r="T21" i="2" s="1"/>
  <c r="U21" i="2" s="1"/>
  <c r="O22" i="2"/>
  <c r="T22" i="2" s="1"/>
  <c r="U22" i="2" s="1"/>
  <c r="O23" i="2"/>
  <c r="T23" i="2" s="1"/>
  <c r="U23" i="2" s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F27" i="4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F10" i="4" l="1"/>
  <c r="O24" i="3"/>
  <c r="U18" i="2"/>
  <c r="O22" i="3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<sst xmlns="http://schemas.openxmlformats.org/spreadsheetml/2006/main" count="173" uniqueCount="145">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</sst>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" fillId="0" borderId="0" xfId="42" applyFill="1"/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98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99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25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24</v>
      </c>
    </row>
    <row r="6" spans="1:6" ht="14.7" customHeight="1" x14ac:dyDescent="0.3">
      <c r="E6">
        <v>60</v>
      </c>
      <c r="F6" s="1" t="s">
        <v>23</v>
      </c>
    </row>
    <row r="7" spans="1:6" ht="14.7" customHeight="1" x14ac:dyDescent="0.3">
      <c r="E7">
        <v>70</v>
      </c>
      <c r="F7" s="1" t="s">
        <v>22</v>
      </c>
    </row>
    <row r="8" spans="1:6" ht="14.7" customHeight="1" x14ac:dyDescent="0.3">
      <c r="E8">
        <v>80</v>
      </c>
      <c r="F8" s="1" t="s">
        <v>21</v>
      </c>
    </row>
    <row r="9" spans="1:6" ht="14.7" customHeight="1" x14ac:dyDescent="0.3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I7" sqref="I7"/>
    </sheetView>
  </sheetViews>
  <sheetFormatPr defaultColWidth="8.6640625" defaultRowHeight="14.7" customHeight="1" x14ac:dyDescent="0.3"/>
  <cols>
    <col min="1" max="1" width="7.2187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7" customHeight="1" x14ac:dyDescent="0.3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F2" s="28">
        <v>6</v>
      </c>
      <c r="G2">
        <f>IF(AND(E2="",F2=""),"",MAX(E2:F2))</f>
        <v>6</v>
      </c>
      <c r="H2">
        <v>0</v>
      </c>
      <c r="J2" s="9">
        <f>IF(AND(H2="",I2=""),"",MAX(H2:I2))</f>
        <v>0</v>
      </c>
      <c r="K2" s="9">
        <f>IF(AND(G2="",J2=""),"",SUM(G2,J2))</f>
        <v>6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6</v>
      </c>
      <c r="U2" s="2" t="str">
        <f>+VLOOKUP(T2,'Detalji 1'!$E$4:$F$9,2,TRUE)</f>
        <v>F</v>
      </c>
    </row>
    <row r="3" spans="1:21" ht="14.7" customHeight="1" x14ac:dyDescent="0.3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F3" s="28">
        <v>9</v>
      </c>
      <c r="G3">
        <f t="shared" ref="G3:G56" si="0">IF(AND(E3="",F3=""),"",MAX(E3:F3))</f>
        <v>10.5</v>
      </c>
      <c r="H3">
        <v>0</v>
      </c>
      <c r="I3">
        <v>1</v>
      </c>
      <c r="J3" s="9">
        <f t="shared" ref="J3:J56" si="1">IF(AND(H3="",I3=""),"",MAX(H3:I3))</f>
        <v>1</v>
      </c>
      <c r="K3" s="9">
        <f t="shared" ref="K3:K56" si="2">IF(AND(G3="",J3=""),"",SUM(G3,J3))</f>
        <v>11.5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11.5</v>
      </c>
      <c r="U3" s="2" t="str">
        <f>+VLOOKUP(T3,'Detalji 1'!$E$4:$F$9,2,TRUE)</f>
        <v>F</v>
      </c>
    </row>
    <row r="4" spans="1:21" ht="14.7" customHeight="1" x14ac:dyDescent="0.3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7" customHeight="1" x14ac:dyDescent="0.3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7" customHeight="1" x14ac:dyDescent="0.3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F6" s="28">
        <v>8</v>
      </c>
      <c r="G6">
        <f t="shared" si="0"/>
        <v>15</v>
      </c>
      <c r="H6">
        <v>12</v>
      </c>
      <c r="I6">
        <v>37</v>
      </c>
      <c r="J6" s="9">
        <f t="shared" si="1"/>
        <v>37</v>
      </c>
      <c r="K6" s="9">
        <f t="shared" si="2"/>
        <v>52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52</v>
      </c>
      <c r="U6" s="3" t="str">
        <f>+VLOOKUP(T6,'Detalji 1'!$E$4:$F$9,2,TRUE)</f>
        <v>E</v>
      </c>
    </row>
    <row r="7" spans="1:21" ht="14.7" customHeight="1" x14ac:dyDescent="0.3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7" customHeight="1" x14ac:dyDescent="0.3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7" customHeight="1" x14ac:dyDescent="0.3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F9" s="28">
        <v>8</v>
      </c>
      <c r="G9">
        <f t="shared" si="0"/>
        <v>8.5</v>
      </c>
      <c r="H9">
        <v>8</v>
      </c>
      <c r="I9">
        <v>11</v>
      </c>
      <c r="J9" s="9">
        <f t="shared" si="1"/>
        <v>11</v>
      </c>
      <c r="K9" s="9">
        <f t="shared" si="2"/>
        <v>19.5</v>
      </c>
      <c r="L9" s="9"/>
      <c r="O9" t="str">
        <f t="shared" si="3"/>
        <v/>
      </c>
      <c r="R9" t="str">
        <f t="shared" si="4"/>
        <v/>
      </c>
      <c r="S9" t="str">
        <f t="shared" si="5"/>
        <v/>
      </c>
      <c r="T9" s="1">
        <f t="shared" si="6"/>
        <v>19.5</v>
      </c>
      <c r="U9" s="2" t="str">
        <f>+VLOOKUP(T9,'Detalji 1'!$E$4:$F$9,2,TRUE)</f>
        <v>F</v>
      </c>
    </row>
    <row r="10" spans="1:21" ht="14.7" customHeight="1" x14ac:dyDescent="0.3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F10" s="28">
        <v>5</v>
      </c>
      <c r="G10">
        <f t="shared" si="0"/>
        <v>7.5</v>
      </c>
      <c r="H10">
        <v>0</v>
      </c>
      <c r="I10">
        <v>6</v>
      </c>
      <c r="J10" s="9">
        <f t="shared" si="1"/>
        <v>6</v>
      </c>
      <c r="K10" s="9">
        <f t="shared" si="2"/>
        <v>13.5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13.5</v>
      </c>
      <c r="U10" s="3" t="str">
        <f>+VLOOKUP(T10,'Detalji 1'!$E$4:$F$9,2,TRUE)</f>
        <v>F</v>
      </c>
    </row>
    <row r="11" spans="1:21" ht="14.7" customHeight="1" x14ac:dyDescent="0.3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7" customHeight="1" x14ac:dyDescent="0.3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7" customHeight="1" x14ac:dyDescent="0.3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F13" s="28">
        <v>2</v>
      </c>
      <c r="G13">
        <f t="shared" si="0"/>
        <v>9</v>
      </c>
      <c r="H13">
        <v>5</v>
      </c>
      <c r="I13">
        <v>4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7" customHeight="1" x14ac:dyDescent="0.3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F14" s="28">
        <v>3</v>
      </c>
      <c r="G14">
        <f t="shared" si="0"/>
        <v>7.5</v>
      </c>
      <c r="H14">
        <v>6</v>
      </c>
      <c r="I14">
        <v>4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13.5</v>
      </c>
      <c r="U14" s="2" t="str">
        <f>+VLOOKUP(T14,'Detalji 1'!$E$4:$F$9,2,TRUE)</f>
        <v>F</v>
      </c>
    </row>
    <row r="15" spans="1:21" ht="14.7" customHeight="1" x14ac:dyDescent="0.3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7" customHeight="1" x14ac:dyDescent="0.3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F16" s="28">
        <v>3</v>
      </c>
      <c r="G16">
        <f t="shared" si="0"/>
        <v>5</v>
      </c>
      <c r="I16">
        <v>3</v>
      </c>
      <c r="J16" s="9">
        <f t="shared" si="1"/>
        <v>3</v>
      </c>
      <c r="K16" s="9">
        <f t="shared" si="2"/>
        <v>8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8</v>
      </c>
      <c r="U16" s="2" t="str">
        <f>+VLOOKUP(T16,'Detalji 1'!$E$4:$F$9,2,TRUE)</f>
        <v>F</v>
      </c>
    </row>
    <row r="17" spans="1:21" ht="14.7" customHeight="1" x14ac:dyDescent="0.3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7" customHeight="1" x14ac:dyDescent="0.3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F19">
        <v>8</v>
      </c>
      <c r="G19">
        <f t="shared" si="0"/>
        <v>9</v>
      </c>
      <c r="H19">
        <v>0</v>
      </c>
      <c r="I19">
        <v>1</v>
      </c>
      <c r="J19" s="9">
        <f t="shared" si="1"/>
        <v>1</v>
      </c>
      <c r="K19" s="9">
        <f t="shared" si="2"/>
        <v>10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10</v>
      </c>
      <c r="U19" s="2" t="str">
        <f>+VLOOKUP(T19,'Detalji 1'!$E$4:$F$9,2,TRUE)</f>
        <v>F</v>
      </c>
    </row>
    <row r="20" spans="1:21" ht="14.7" customHeight="1" x14ac:dyDescent="0.3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7" customHeight="1" x14ac:dyDescent="0.3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7" customHeight="1" x14ac:dyDescent="0.3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F22">
        <v>11</v>
      </c>
      <c r="G22">
        <f t="shared" si="0"/>
        <v>11</v>
      </c>
      <c r="H22">
        <v>4</v>
      </c>
      <c r="I22">
        <v>9</v>
      </c>
      <c r="J22" s="9">
        <f t="shared" si="1"/>
        <v>9</v>
      </c>
      <c r="K22" s="9">
        <f t="shared" si="2"/>
        <v>20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20</v>
      </c>
      <c r="U22" s="2" t="str">
        <f>+VLOOKUP(T22,'Detalji 1'!$E$4:$F$9,2,TRUE)</f>
        <v>F</v>
      </c>
    </row>
    <row r="23" spans="1:21" ht="14.7" customHeight="1" x14ac:dyDescent="0.3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F23">
        <v>4</v>
      </c>
      <c r="G23">
        <f t="shared" si="0"/>
        <v>9.5</v>
      </c>
      <c r="H23">
        <v>3</v>
      </c>
      <c r="I23">
        <v>5</v>
      </c>
      <c r="J23" s="9">
        <f t="shared" si="1"/>
        <v>5</v>
      </c>
      <c r="K23" s="9">
        <f t="shared" si="2"/>
        <v>14.5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14.5</v>
      </c>
      <c r="U23" s="2" t="str">
        <f>+VLOOKUP(T23,'Detalji 1'!$E$4:$F$9,2,TRUE)</f>
        <v>F</v>
      </c>
    </row>
    <row r="24" spans="1:21" ht="14.7" customHeight="1" x14ac:dyDescent="0.3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7" customHeight="1" x14ac:dyDescent="0.3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53</v>
      </c>
      <c r="B2" s="50"/>
      <c r="C2" s="50"/>
      <c r="D2" s="50"/>
      <c r="E2" s="50"/>
      <c r="F2" s="50"/>
      <c r="G2" s="50"/>
      <c r="H2" s="50"/>
      <c r="I2" s="51"/>
      <c r="J2" s="52" t="s">
        <v>33</v>
      </c>
      <c r="K2" s="53"/>
      <c r="L2" s="53"/>
      <c r="M2" s="53"/>
      <c r="N2" s="53"/>
      <c r="O2" s="53"/>
      <c r="P2" s="54"/>
    </row>
    <row r="3" spans="1:16" ht="28.8" customHeight="1" x14ac:dyDescent="0.3">
      <c r="A3" s="23" t="s">
        <v>34</v>
      </c>
      <c r="B3" s="24" t="s">
        <v>54</v>
      </c>
      <c r="C3" s="55" t="s">
        <v>55</v>
      </c>
      <c r="D3" s="55"/>
      <c r="E3" s="55"/>
      <c r="F3" s="55"/>
      <c r="G3" s="55"/>
      <c r="H3" s="55"/>
      <c r="I3" s="55"/>
      <c r="J3" s="56" t="s">
        <v>92</v>
      </c>
      <c r="K3" s="57"/>
      <c r="L3" s="57"/>
      <c r="M3" s="58"/>
      <c r="N3" s="56" t="s">
        <v>35</v>
      </c>
      <c r="O3" s="57"/>
      <c r="P3" s="59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5"/>
      <c r="O4" s="35"/>
      <c r="P4" s="36"/>
    </row>
    <row r="5" spans="1:16" x14ac:dyDescent="0.3">
      <c r="A5" s="37" t="s">
        <v>36</v>
      </c>
      <c r="B5" s="39" t="s">
        <v>37</v>
      </c>
      <c r="C5" s="41" t="s">
        <v>38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39</v>
      </c>
      <c r="P5" s="39" t="s">
        <v>40</v>
      </c>
    </row>
    <row r="6" spans="1:16" ht="28.2" customHeight="1" x14ac:dyDescent="0.3">
      <c r="A6" s="38"/>
      <c r="B6" s="40"/>
      <c r="C6" s="39" t="s">
        <v>41</v>
      </c>
      <c r="D6" s="29" t="s">
        <v>42</v>
      </c>
      <c r="E6" s="30"/>
      <c r="F6" s="31"/>
      <c r="G6" s="32" t="s">
        <v>51</v>
      </c>
      <c r="H6" s="33"/>
      <c r="I6" s="34"/>
      <c r="J6" s="45" t="s">
        <v>43</v>
      </c>
      <c r="K6" s="42"/>
      <c r="L6" s="42"/>
      <c r="M6" s="45" t="s">
        <v>44</v>
      </c>
      <c r="N6" s="42"/>
      <c r="O6" s="44"/>
      <c r="P6" s="40"/>
    </row>
    <row r="7" spans="1:16" x14ac:dyDescent="0.3">
      <c r="A7" s="38"/>
      <c r="B7" s="40"/>
      <c r="C7" s="40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44"/>
      <c r="P7" s="40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6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6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1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11.5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37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52</v>
      </c>
      <c r="P12" s="13" t="str">
        <f>'Tabela 2'!U6</f>
        <v>E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11</v>
      </c>
      <c r="K15" s="12"/>
      <c r="L15" s="12"/>
      <c r="M15" s="12" t="str">
        <f>'Tabela 2'!O9</f>
        <v/>
      </c>
      <c r="N15" s="12" t="str">
        <f>'Tabela 2'!R9</f>
        <v/>
      </c>
      <c r="O15" s="12">
        <f>'Tabela 2'!T9</f>
        <v>19.5</v>
      </c>
      <c r="P15" s="13" t="str">
        <f>'Tabela 2'!U9</f>
        <v>F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6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13.5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13.5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8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1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10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11</v>
      </c>
      <c r="H28" s="12"/>
      <c r="I28" s="12"/>
      <c r="J28" s="12">
        <f>'Tabela 2'!J22</f>
        <v>9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20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5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14.5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3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3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3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3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3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3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3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3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3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3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67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56</v>
      </c>
      <c r="B2" s="53"/>
      <c r="C2" s="62"/>
      <c r="D2" s="63" t="s">
        <v>93</v>
      </c>
      <c r="E2" s="53"/>
      <c r="F2" s="53"/>
      <c r="G2" s="61"/>
    </row>
    <row r="3" spans="1:7" ht="15" thickBot="1" x14ac:dyDescent="0.35">
      <c r="A3" s="64" t="s">
        <v>68</v>
      </c>
      <c r="B3" s="65"/>
      <c r="C3" s="66"/>
      <c r="D3" s="67" t="s">
        <v>57</v>
      </c>
      <c r="E3" s="65"/>
      <c r="F3" s="65"/>
      <c r="G3" s="68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9" t="s">
        <v>58</v>
      </c>
      <c r="B5" s="71" t="s">
        <v>59</v>
      </c>
      <c r="C5" s="71" t="s">
        <v>37</v>
      </c>
      <c r="D5" s="73" t="s">
        <v>60</v>
      </c>
      <c r="E5" s="74"/>
      <c r="F5" s="75"/>
      <c r="G5" s="76" t="s">
        <v>61</v>
      </c>
    </row>
    <row r="6" spans="1:7" ht="26.4" x14ac:dyDescent="0.3">
      <c r="A6" s="70"/>
      <c r="B6" s="72"/>
      <c r="C6" s="72"/>
      <c r="D6" s="16" t="s">
        <v>62</v>
      </c>
      <c r="E6" s="17" t="s">
        <v>63</v>
      </c>
      <c r="F6" s="16" t="s">
        <v>64</v>
      </c>
      <c r="G6" s="77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6</v>
      </c>
      <c r="E7" s="12" t="str">
        <f>'Tabela 2'!S2</f>
        <v/>
      </c>
      <c r="F7" s="12">
        <f>'Tabela 2'!T2</f>
        <v>6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11.5</v>
      </c>
      <c r="E8" s="12" t="str">
        <f>'Tabela 2'!S3</f>
        <v/>
      </c>
      <c r="F8" s="12">
        <f>'Tabela 2'!T3</f>
        <v>11.5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52</v>
      </c>
      <c r="E11" s="12" t="str">
        <f>'Tabela 2'!S6</f>
        <v/>
      </c>
      <c r="F11" s="12">
        <f>'Tabela 2'!T6</f>
        <v>52</v>
      </c>
      <c r="G11" s="13" t="str">
        <f>'Tabela 2'!U6</f>
        <v>E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19.5</v>
      </c>
      <c r="E14" s="12" t="str">
        <f>'Tabela 2'!S9</f>
        <v/>
      </c>
      <c r="F14" s="12">
        <f>'Tabela 2'!T9</f>
        <v>19.5</v>
      </c>
      <c r="G14" s="13" t="str">
        <f>'Tabela 2'!U9</f>
        <v>F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13.5</v>
      </c>
      <c r="E15" s="12" t="str">
        <f>'Tabela 2'!S10</f>
        <v/>
      </c>
      <c r="F15" s="12">
        <f>'Tabela 2'!T10</f>
        <v>13.5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 t="str">
        <f>'Tabela 2'!S14</f>
        <v/>
      </c>
      <c r="F19" s="12">
        <f>'Tabela 2'!T14</f>
        <v>13.5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8</v>
      </c>
      <c r="E21" s="12" t="str">
        <f>'Tabela 2'!S16</f>
        <v/>
      </c>
      <c r="F21" s="12">
        <f>'Tabela 2'!T16</f>
        <v>8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10</v>
      </c>
      <c r="E24" s="12" t="str">
        <f>'Tabela 2'!S19</f>
        <v/>
      </c>
      <c r="F24" s="12">
        <f>'Tabela 2'!T19</f>
        <v>10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20</v>
      </c>
      <c r="E27" s="12" t="str">
        <f>'Tabela 2'!S22</f>
        <v/>
      </c>
      <c r="F27" s="12">
        <f>'Tabela 2'!T22</f>
        <v>20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14.5</v>
      </c>
      <c r="E28" s="12" t="str">
        <f>'Tabela 2'!S23</f>
        <v/>
      </c>
      <c r="F28" s="12">
        <f>'Tabela 2'!T23</f>
        <v>14.5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" customHeight="1" x14ac:dyDescent="0.3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" customHeight="1" x14ac:dyDescent="0.3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" customHeight="1" x14ac:dyDescent="0.3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" customHeight="1" x14ac:dyDescent="0.3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" customHeight="1" x14ac:dyDescent="0.3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" customHeight="1" x14ac:dyDescent="0.3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" customHeight="1" x14ac:dyDescent="0.3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" customHeight="1" x14ac:dyDescent="0.3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" customHeight="1" x14ac:dyDescent="0.3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" customHeight="1" x14ac:dyDescent="0.3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92" t="s">
        <v>69</v>
      </c>
      <c r="B1" s="92"/>
      <c r="C1" s="92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2" t="s">
        <v>90</v>
      </c>
      <c r="B2" s="92"/>
      <c r="C2" s="9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2" t="s">
        <v>70</v>
      </c>
      <c r="B3" s="92"/>
      <c r="C3" s="9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93" t="s">
        <v>91</v>
      </c>
      <c r="B4" s="93"/>
      <c r="C4" s="9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2" t="s">
        <v>71</v>
      </c>
      <c r="B5" s="92"/>
      <c r="C5" s="9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2" t="s">
        <v>72</v>
      </c>
      <c r="B6" s="92"/>
      <c r="C6" s="9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1" t="s">
        <v>73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4"/>
      <c r="U8" s="14"/>
      <c r="V8" s="14"/>
      <c r="W8" s="14"/>
    </row>
    <row r="9" spans="1:23" x14ac:dyDescent="0.3">
      <c r="A9" s="83" t="s">
        <v>74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4"/>
      <c r="U9" s="14"/>
      <c r="V9" s="14"/>
      <c r="W9" s="14"/>
    </row>
    <row r="10" spans="1:23" x14ac:dyDescent="0.3">
      <c r="A10" s="83" t="s">
        <v>75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9" t="s">
        <v>76</v>
      </c>
      <c r="B12" s="71" t="s">
        <v>77</v>
      </c>
      <c r="C12" s="71" t="s">
        <v>78</v>
      </c>
      <c r="D12" s="88" t="s">
        <v>79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80</v>
      </c>
      <c r="Q12" s="89"/>
      <c r="R12" s="89"/>
      <c r="S12" s="91"/>
      <c r="T12" s="14"/>
      <c r="U12" s="14"/>
      <c r="V12" s="14"/>
      <c r="W12" s="14"/>
    </row>
    <row r="13" spans="1:23" x14ac:dyDescent="0.3">
      <c r="A13" s="84"/>
      <c r="B13" s="86"/>
      <c r="C13" s="86"/>
      <c r="D13" s="80" t="s">
        <v>81</v>
      </c>
      <c r="E13" s="62"/>
      <c r="F13" s="80" t="s">
        <v>82</v>
      </c>
      <c r="G13" s="62"/>
      <c r="H13" s="80" t="s">
        <v>83</v>
      </c>
      <c r="I13" s="62"/>
      <c r="J13" s="80" t="s">
        <v>84</v>
      </c>
      <c r="K13" s="62"/>
      <c r="L13" s="80" t="s">
        <v>85</v>
      </c>
      <c r="M13" s="62"/>
      <c r="N13" s="80" t="s">
        <v>86</v>
      </c>
      <c r="O13" s="62"/>
      <c r="P13" s="80" t="s">
        <v>87</v>
      </c>
      <c r="Q13" s="62"/>
      <c r="R13" s="80" t="s">
        <v>88</v>
      </c>
      <c r="S13" s="61"/>
      <c r="T13" s="14"/>
      <c r="U13" s="14"/>
      <c r="V13" s="14"/>
      <c r="W13" s="14"/>
    </row>
    <row r="14" spans="1:23" ht="15" thickBot="1" x14ac:dyDescent="0.35">
      <c r="A14" s="85"/>
      <c r="B14" s="87"/>
      <c r="C14" s="87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1</v>
      </c>
      <c r="M15" s="21">
        <f>ROUND(100*L15/C15,1)</f>
        <v>4.5</v>
      </c>
      <c r="N15" s="21">
        <f>COUNTIF(Zaključne!G7:G61, "=F")</f>
        <v>21</v>
      </c>
      <c r="O15" s="21">
        <f>MAX(0,100-E15-G15-I15-K15-M15)</f>
        <v>95.5</v>
      </c>
      <c r="P15" s="21">
        <f>+D15+F15+H15+J15+L15</f>
        <v>1</v>
      </c>
      <c r="Q15" s="21">
        <f>ROUND(100*P15/C15,1)</f>
        <v>4.5</v>
      </c>
      <c r="R15" s="21">
        <f>+N15</f>
        <v>21</v>
      </c>
      <c r="S15" s="22">
        <f>O15</f>
        <v>95.5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9" t="s">
        <v>95</v>
      </c>
      <c r="O19" s="79"/>
      <c r="P19" s="79"/>
      <c r="Q19" s="79"/>
      <c r="R19" s="79"/>
      <c r="S19" s="79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8" t="s">
        <v>94</v>
      </c>
      <c r="O20" s="78"/>
      <c r="P20" s="78"/>
      <c r="Q20" s="78"/>
      <c r="R20" s="78"/>
      <c r="S20" s="78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2021-05-29T22:22:43Z</dcterms:modified>
</cp:coreProperties>
</file>